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9255" windowHeight="7695" activeTab="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24519"/>
  <fileRecoveryPr repairLoad="1"/>
</workbook>
</file>

<file path=xl/calcChain.xml><?xml version="1.0" encoding="utf-8"?>
<calcChain xmlns="http://schemas.openxmlformats.org/spreadsheetml/2006/main">
  <c r="H6" i="4"/>
  <c r="H7"/>
  <c r="H8"/>
  <c r="H9"/>
  <c r="H5"/>
  <c r="F7"/>
  <c r="F6"/>
  <c r="I6" s="1"/>
  <c r="F14" i="1"/>
  <c r="F13"/>
  <c r="F5" i="4"/>
  <c r="F8"/>
  <c r="F9"/>
  <c r="I9" s="1"/>
  <c r="H6" i="3"/>
  <c r="H7"/>
  <c r="H8"/>
  <c r="H9"/>
  <c r="D18"/>
  <c r="F7"/>
  <c r="F6"/>
  <c r="I5" i="4" l="1"/>
  <c r="I8"/>
  <c r="I7"/>
</calcChain>
</file>

<file path=xl/sharedStrings.xml><?xml version="1.0" encoding="utf-8"?>
<sst xmlns="http://schemas.openxmlformats.org/spreadsheetml/2006/main" count="93" uniqueCount="66">
  <si>
    <t>Desperdicios</t>
  </si>
  <si>
    <t>Secciones Operativas</t>
  </si>
  <si>
    <t>Alimentación</t>
  </si>
  <si>
    <t>Recuperables</t>
  </si>
  <si>
    <t>No Recuperables</t>
  </si>
  <si>
    <t>Producciones Seccionales</t>
  </si>
  <si>
    <t>-</t>
  </si>
  <si>
    <t>TOTALES</t>
  </si>
  <si>
    <t>cortadora</t>
  </si>
  <si>
    <t>picadora</t>
  </si>
  <si>
    <t>mezcladora</t>
  </si>
  <si>
    <t>formadora</t>
  </si>
  <si>
    <t>empaquetadora</t>
  </si>
  <si>
    <t>camara frigorifica</t>
  </si>
  <si>
    <t>a) Volumen total ingresado, en la primer seccion operativa:</t>
  </si>
  <si>
    <t xml:space="preserve">b)Consumo real de materia prima: </t>
  </si>
  <si>
    <t>c)Porcentaje de desperdicio operativo, en funcion de produccón:</t>
  </si>
  <si>
    <t xml:space="preserve">d)Porcentaje de desperdicio real, en funcion de produccion: </t>
  </si>
  <si>
    <t>RITMO DE TRABAJO</t>
  </si>
  <si>
    <t>A)</t>
  </si>
  <si>
    <t>DIAS ACTIVOS:</t>
  </si>
  <si>
    <t>365DIAS EN EL AÑO</t>
  </si>
  <si>
    <t>15 DE VACACIONES</t>
  </si>
  <si>
    <t>10 FERIADOS OBLIGATORIOS</t>
  </si>
  <si>
    <t>B)</t>
  </si>
  <si>
    <t>HORAS ACTIVAS EN EL AÑO =</t>
  </si>
  <si>
    <t>340 DIAS ACTIVOS/AÑO X 16HS/DIA</t>
  </si>
  <si>
    <t>=</t>
  </si>
  <si>
    <t>HORAS/AÑO TRABAJADAS POR CADA OPERARIO:</t>
  </si>
  <si>
    <t>5440/2</t>
  </si>
  <si>
    <t>HABRÁ DOS TURNOS, CADA UNO DE 8hs</t>
  </si>
  <si>
    <t>EL PRIMERO SERÁ DE 8 a 16hS</t>
  </si>
  <si>
    <t>EL SEGUNDO DE 16hs a 24hs</t>
  </si>
  <si>
    <t xml:space="preserve"> 340 DÍAS</t>
  </si>
  <si>
    <t>hs.</t>
  </si>
  <si>
    <t>Horas Activas /año</t>
  </si>
  <si>
    <t>Cap Teorica /maq x año</t>
  </si>
  <si>
    <t>Rendimiento Op %</t>
  </si>
  <si>
    <t>Cap. Real/maq x año</t>
  </si>
  <si>
    <t>Cortadora</t>
  </si>
  <si>
    <t>Picadora</t>
  </si>
  <si>
    <t>Mezcladora</t>
  </si>
  <si>
    <t>Formadora</t>
  </si>
  <si>
    <t>Empaquetadora</t>
  </si>
  <si>
    <t>Cap. Teorica/ maq x hs</t>
  </si>
  <si>
    <t>0,65 [tn/hs]</t>
  </si>
  <si>
    <t>0,14 [tn/hs]</t>
  </si>
  <si>
    <t>0,144[ tn/hs]</t>
  </si>
  <si>
    <t>1800[u/hs]  x 80 [gr/u] / 1.000.000 [gr/tn]</t>
  </si>
  <si>
    <t>8000 [u/hs] x 80 [gr/u] / 1.000.000 [gr/tn]</t>
  </si>
  <si>
    <t>0,64[tn/hs]</t>
  </si>
  <si>
    <t>CAPACIDAD REAL ANUAL DE LA MAQUINARIA TIPO DE CADA SECCION OPERATIVA</t>
  </si>
  <si>
    <t>4. DETERMINACION DE LA CANTIDAD DE MAQUINAS OPERATIVAS POR SECCION, CAPACIDAD REAL ANUAL DE CADA SECCION Y SU APROVECHAMINETO EN RELACION AL PROGRAMA DE PRODUCCION.</t>
  </si>
  <si>
    <t>Programa anual produ.</t>
  </si>
  <si>
    <t>Cap real/maq x año</t>
  </si>
  <si>
    <t>Capacidad Real secc x año</t>
  </si>
  <si>
    <t>Aprovechamiento seccional</t>
  </si>
  <si>
    <t>Cant de máq. Nec. TEORICA</t>
  </si>
  <si>
    <t>[tn]</t>
  </si>
  <si>
    <t>(635,88/2254,5)x100</t>
  </si>
  <si>
    <t>(635,88/2254,5)x101</t>
  </si>
  <si>
    <t>2890,38-635,88</t>
  </si>
  <si>
    <t>2254,5tn/año</t>
  </si>
  <si>
    <t>2890,38 tn/año</t>
  </si>
  <si>
    <t>El cuello de bottella corresponde a la seccion de mayor aprovechamiento, es decir, la mezcladora ya que tiene un aprovechameinto seccional del 92%</t>
  </si>
  <si>
    <t>5. INDICAR EL CUELLO DE BOTELLA Y LA CAPACIDAD REAL ANUAL DEL EQUIPO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</si>
</sst>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9" fontId="2" fillId="0" borderId="0" xfId="1" applyFont="1" applyAlignment="1">
      <alignment horizontal="left" indent="10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/>
    <xf numFmtId="1" fontId="0" fillId="2" borderId="0" xfId="0" applyNumberFormat="1" applyFill="1" applyAlignment="1"/>
    <xf numFmtId="0" fontId="4" fillId="0" borderId="0" xfId="0" applyFont="1" applyAlignment="1"/>
    <xf numFmtId="1" fontId="0" fillId="2" borderId="0" xfId="0" applyNumberForma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" fontId="2" fillId="0" borderId="0" xfId="0" applyNumberFormat="1" applyFont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9" fillId="0" borderId="0" xfId="0" applyFont="1" applyAlignment="1"/>
    <xf numFmtId="9" fontId="0" fillId="0" borderId="1" xfId="1" applyFont="1" applyBorder="1" applyAlignment="1">
      <alignment horizontal="center" vertical="center"/>
    </xf>
    <xf numFmtId="0" fontId="7" fillId="0" borderId="0" xfId="0" applyFont="1"/>
    <xf numFmtId="43" fontId="0" fillId="0" borderId="1" xfId="2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3" fontId="0" fillId="0" borderId="3" xfId="2" applyFont="1" applyFill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2" sqref="F12"/>
    </sheetView>
  </sheetViews>
  <sheetFormatPr baseColWidth="10" defaultRowHeight="15"/>
  <cols>
    <col min="1" max="1" width="16.7109375" customWidth="1"/>
    <col min="2" max="2" width="20.140625" customWidth="1"/>
    <col min="3" max="3" width="17.7109375" customWidth="1"/>
    <col min="4" max="4" width="16.28515625" customWidth="1"/>
    <col min="5" max="5" width="21.140625" customWidth="1"/>
    <col min="6" max="6" width="25.28515625" customWidth="1"/>
  </cols>
  <sheetData>
    <row r="1" spans="1:6">
      <c r="A1" s="1"/>
      <c r="B1" s="2"/>
      <c r="C1" s="2"/>
      <c r="D1" s="20" t="s">
        <v>0</v>
      </c>
      <c r="E1" s="20"/>
      <c r="F1" s="2"/>
    </row>
    <row r="2" spans="1:6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2">
        <v>1</v>
      </c>
      <c r="B3" s="1" t="s">
        <v>8</v>
      </c>
      <c r="C3" s="1">
        <v>2890.38</v>
      </c>
      <c r="D3" s="1" t="s">
        <v>6</v>
      </c>
      <c r="E3" s="1">
        <v>635.88</v>
      </c>
      <c r="F3" s="5">
        <v>20290.5</v>
      </c>
    </row>
    <row r="4" spans="1:6">
      <c r="A4" s="2">
        <v>2</v>
      </c>
      <c r="B4" s="1" t="s">
        <v>9</v>
      </c>
      <c r="C4" s="5">
        <v>2254.5</v>
      </c>
      <c r="D4" s="4" t="s">
        <v>6</v>
      </c>
      <c r="E4" s="4" t="s">
        <v>6</v>
      </c>
      <c r="F4" s="5">
        <v>2254.5</v>
      </c>
    </row>
    <row r="5" spans="1:6">
      <c r="A5" s="2">
        <v>3</v>
      </c>
      <c r="B5" s="1" t="s">
        <v>10</v>
      </c>
      <c r="C5" s="5">
        <v>2254.5</v>
      </c>
      <c r="D5" s="1" t="s">
        <v>6</v>
      </c>
      <c r="E5" s="1" t="s">
        <v>6</v>
      </c>
      <c r="F5" s="5">
        <v>2254.5</v>
      </c>
    </row>
    <row r="6" spans="1:6">
      <c r="A6" s="2">
        <v>4</v>
      </c>
      <c r="B6" s="1" t="s">
        <v>11</v>
      </c>
      <c r="C6" s="5">
        <v>2254.5</v>
      </c>
      <c r="D6" s="4" t="s">
        <v>6</v>
      </c>
      <c r="E6" s="4" t="s">
        <v>6</v>
      </c>
      <c r="F6" s="5">
        <v>2254.5</v>
      </c>
    </row>
    <row r="7" spans="1:6">
      <c r="A7" s="2">
        <v>5</v>
      </c>
      <c r="B7" s="1" t="s">
        <v>12</v>
      </c>
      <c r="C7" s="5">
        <v>2254.5</v>
      </c>
      <c r="D7" s="1" t="s">
        <v>6</v>
      </c>
      <c r="E7" s="1" t="s">
        <v>6</v>
      </c>
      <c r="F7" s="5">
        <v>2254.5</v>
      </c>
    </row>
    <row r="8" spans="1:6">
      <c r="A8" s="2">
        <v>6</v>
      </c>
      <c r="B8" s="1" t="s">
        <v>13</v>
      </c>
      <c r="C8" s="5">
        <v>2254.5</v>
      </c>
      <c r="D8" s="4" t="s">
        <v>6</v>
      </c>
      <c r="E8" s="4" t="s">
        <v>6</v>
      </c>
      <c r="F8" s="5">
        <v>2254.5</v>
      </c>
    </row>
    <row r="9" spans="1:6">
      <c r="A9" s="2"/>
      <c r="B9" s="2" t="s">
        <v>7</v>
      </c>
      <c r="C9" s="5">
        <v>2254.5</v>
      </c>
      <c r="D9" s="4" t="s">
        <v>6</v>
      </c>
      <c r="E9" s="2">
        <v>635.88</v>
      </c>
      <c r="F9" s="5">
        <v>2254.5</v>
      </c>
    </row>
    <row r="11" spans="1:6">
      <c r="A11" s="6"/>
      <c r="B11" s="7" t="s">
        <v>14</v>
      </c>
      <c r="C11" s="6"/>
      <c r="D11" s="6"/>
      <c r="E11" s="7"/>
      <c r="F11" s="7" t="s">
        <v>63</v>
      </c>
    </row>
    <row r="12" spans="1:6">
      <c r="A12" s="6" t="s">
        <v>15</v>
      </c>
      <c r="B12" s="6"/>
      <c r="C12" s="6" t="s">
        <v>61</v>
      </c>
      <c r="D12" s="6"/>
      <c r="E12" s="7"/>
      <c r="F12" s="7" t="s">
        <v>62</v>
      </c>
    </row>
    <row r="13" spans="1:6">
      <c r="A13" s="6" t="s">
        <v>16</v>
      </c>
      <c r="B13" s="6"/>
      <c r="C13" s="6"/>
      <c r="D13" s="6"/>
      <c r="E13" s="6" t="s">
        <v>59</v>
      </c>
      <c r="F13" s="8">
        <f>(635.88/2254.5)</f>
        <v>0.28204923486360611</v>
      </c>
    </row>
    <row r="14" spans="1:6">
      <c r="A14" s="6" t="s">
        <v>17</v>
      </c>
      <c r="B14" s="6"/>
      <c r="C14" s="6"/>
      <c r="D14" s="6"/>
      <c r="E14" s="6" t="s">
        <v>60</v>
      </c>
      <c r="F14" s="8">
        <f>(635.88/2254.5)</f>
        <v>0.28204923486360611</v>
      </c>
    </row>
  </sheetData>
  <mergeCells count="1">
    <mergeCell ref="D1:E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3"/>
  <sheetViews>
    <sheetView workbookViewId="0">
      <selection activeCell="I6" sqref="I6"/>
    </sheetView>
  </sheetViews>
  <sheetFormatPr baseColWidth="10" defaultRowHeight="15"/>
  <cols>
    <col min="2" max="2" width="4.5703125" customWidth="1"/>
    <col min="4" max="4" width="13.5703125" customWidth="1"/>
    <col min="5" max="10" width="11.42578125" customWidth="1"/>
    <col min="11" max="11" width="8.85546875" customWidth="1"/>
  </cols>
  <sheetData>
    <row r="2" spans="2:14" ht="31.5">
      <c r="F2" s="9" t="s">
        <v>18</v>
      </c>
    </row>
    <row r="3" spans="2:14" ht="18.75">
      <c r="B3" s="16" t="s">
        <v>19</v>
      </c>
      <c r="C3" s="16" t="s">
        <v>20</v>
      </c>
      <c r="D3" s="16"/>
      <c r="E3" s="18" t="s">
        <v>21</v>
      </c>
      <c r="F3" s="16"/>
      <c r="G3" s="19" t="s">
        <v>6</v>
      </c>
      <c r="H3" s="16" t="s">
        <v>22</v>
      </c>
      <c r="I3" s="16"/>
      <c r="J3" s="19" t="s">
        <v>6</v>
      </c>
      <c r="K3" s="16" t="s">
        <v>23</v>
      </c>
      <c r="L3" s="16"/>
      <c r="M3" s="16"/>
      <c r="N3" s="12" t="s">
        <v>33</v>
      </c>
    </row>
    <row r="4" spans="2:1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>
      <c r="B5" s="11" t="s">
        <v>25</v>
      </c>
      <c r="C5" s="11"/>
      <c r="D5" s="11"/>
      <c r="E5" s="13" t="s">
        <v>26</v>
      </c>
      <c r="F5" s="11"/>
      <c r="G5" s="14"/>
      <c r="H5" s="10" t="s">
        <v>27</v>
      </c>
      <c r="I5" s="10">
        <v>5440</v>
      </c>
      <c r="J5" s="11" t="s">
        <v>34</v>
      </c>
      <c r="K5" s="11"/>
      <c r="L5" s="11"/>
      <c r="M5" s="11"/>
      <c r="N5" s="11"/>
    </row>
    <row r="6" spans="2:14">
      <c r="B6" s="16" t="s">
        <v>24</v>
      </c>
      <c r="C6" s="16" t="s">
        <v>28</v>
      </c>
      <c r="D6" s="16"/>
      <c r="E6" s="16"/>
      <c r="F6" s="16"/>
      <c r="G6" s="16" t="s">
        <v>29</v>
      </c>
      <c r="H6" s="17" t="s">
        <v>27</v>
      </c>
      <c r="I6" s="17">
        <v>2720</v>
      </c>
      <c r="J6" s="16" t="s">
        <v>34</v>
      </c>
      <c r="K6" s="11"/>
      <c r="L6" s="11"/>
      <c r="M6" s="11"/>
      <c r="N6" s="11"/>
    </row>
    <row r="7" spans="2:14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>
      <c r="B8" s="11"/>
      <c r="C8" s="11" t="s">
        <v>30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>
      <c r="B9" s="11"/>
      <c r="C9" s="11" t="s">
        <v>31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2:14">
      <c r="B10" s="11"/>
      <c r="C10" s="11" t="s">
        <v>32</v>
      </c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</row>
    <row r="11" spans="2:14">
      <c r="B11" s="11"/>
      <c r="C11" s="11"/>
      <c r="D11" s="15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2:14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H24"/>
  <sheetViews>
    <sheetView workbookViewId="0">
      <selection activeCell="D6" sqref="D6"/>
    </sheetView>
  </sheetViews>
  <sheetFormatPr baseColWidth="10" defaultRowHeight="15"/>
  <cols>
    <col min="1" max="1" width="2.85546875" customWidth="1"/>
    <col min="3" max="3" width="26.85546875" customWidth="1"/>
    <col min="4" max="4" width="28.140625" customWidth="1"/>
    <col min="5" max="5" width="17.42578125" bestFit="1" customWidth="1"/>
    <col min="6" max="6" width="21.5703125" customWidth="1"/>
    <col min="7" max="7" width="19.5703125" customWidth="1"/>
    <col min="8" max="8" width="22.5703125" customWidth="1"/>
  </cols>
  <sheetData>
    <row r="2" spans="2:8" ht="21">
      <c r="C2" s="30" t="s">
        <v>51</v>
      </c>
    </row>
    <row r="4" spans="2:8">
      <c r="B4" s="1"/>
      <c r="C4" s="3" t="s">
        <v>1</v>
      </c>
      <c r="D4" s="24" t="s">
        <v>44</v>
      </c>
      <c r="E4" s="24" t="s">
        <v>35</v>
      </c>
      <c r="F4" s="24" t="s">
        <v>36</v>
      </c>
      <c r="G4" s="24" t="s">
        <v>37</v>
      </c>
      <c r="H4" s="24" t="s">
        <v>38</v>
      </c>
    </row>
    <row r="5" spans="2:8">
      <c r="B5" s="3">
        <v>1</v>
      </c>
      <c r="C5" s="1" t="s">
        <v>39</v>
      </c>
      <c r="D5" s="1" t="s">
        <v>50</v>
      </c>
      <c r="E5" s="17">
        <v>5440</v>
      </c>
      <c r="F5" s="21">
        <v>3473</v>
      </c>
      <c r="G5" s="22">
        <v>0.95</v>
      </c>
      <c r="H5" s="23">
        <v>3300</v>
      </c>
    </row>
    <row r="6" spans="2:8">
      <c r="B6" s="3">
        <v>2</v>
      </c>
      <c r="C6" s="1" t="s">
        <v>40</v>
      </c>
      <c r="D6" s="1" t="s">
        <v>45</v>
      </c>
      <c r="E6" s="17">
        <v>5440</v>
      </c>
      <c r="F6" s="21">
        <f>5449*0.65</f>
        <v>3541.85</v>
      </c>
      <c r="G6" s="22">
        <v>0.85</v>
      </c>
      <c r="H6" s="23">
        <f t="shared" ref="H6:H9" si="0">F6*G6</f>
        <v>3010.5724999999998</v>
      </c>
    </row>
    <row r="7" spans="2:8">
      <c r="B7" s="3">
        <v>3</v>
      </c>
      <c r="C7" s="1" t="s">
        <v>41</v>
      </c>
      <c r="D7" s="1" t="s">
        <v>46</v>
      </c>
      <c r="E7" s="17">
        <v>5440</v>
      </c>
      <c r="F7" s="21">
        <f>5440*0.14</f>
        <v>761.6</v>
      </c>
      <c r="G7" s="22">
        <v>0.8</v>
      </c>
      <c r="H7" s="23">
        <f t="shared" si="0"/>
        <v>609.28000000000009</v>
      </c>
    </row>
    <row r="8" spans="2:8">
      <c r="B8" s="3">
        <v>4</v>
      </c>
      <c r="C8" s="1" t="s">
        <v>42</v>
      </c>
      <c r="D8" s="1" t="s">
        <v>47</v>
      </c>
      <c r="E8" s="17">
        <v>5440</v>
      </c>
      <c r="F8" s="21">
        <v>783.36</v>
      </c>
      <c r="G8" s="22">
        <v>0.9</v>
      </c>
      <c r="H8" s="23">
        <f t="shared" si="0"/>
        <v>705.024</v>
      </c>
    </row>
    <row r="9" spans="2:8">
      <c r="B9" s="35">
        <v>5</v>
      </c>
      <c r="C9" s="36" t="s">
        <v>43</v>
      </c>
      <c r="D9" s="48" t="s">
        <v>50</v>
      </c>
      <c r="E9" s="17">
        <v>5440</v>
      </c>
      <c r="F9" s="49">
        <v>3481.6</v>
      </c>
      <c r="G9" s="50">
        <v>0.92</v>
      </c>
      <c r="H9" s="38">
        <f t="shared" si="0"/>
        <v>3203.0720000000001</v>
      </c>
    </row>
    <row r="10" spans="2:8">
      <c r="B10" s="25"/>
      <c r="C10" s="45"/>
      <c r="D10" s="26"/>
      <c r="E10" s="55"/>
      <c r="F10" s="27"/>
      <c r="G10" s="28"/>
      <c r="H10" s="29"/>
    </row>
    <row r="11" spans="2:8">
      <c r="B11" s="7"/>
      <c r="C11" s="42"/>
      <c r="D11" s="43"/>
      <c r="E11" s="51"/>
      <c r="F11" s="52"/>
      <c r="G11" s="53"/>
      <c r="H11" s="54"/>
    </row>
    <row r="14" spans="2:8">
      <c r="C14" s="17" t="s">
        <v>42</v>
      </c>
      <c r="D14" s="6" t="s">
        <v>48</v>
      </c>
      <c r="E14" s="6"/>
    </row>
    <row r="15" spans="2:8">
      <c r="C15" s="6"/>
      <c r="D15" s="6">
        <v>0.14399999999999999</v>
      </c>
      <c r="E15" s="6" t="s">
        <v>58</v>
      </c>
    </row>
    <row r="16" spans="2:8">
      <c r="C16" s="6"/>
      <c r="D16" s="6"/>
      <c r="E16" s="6"/>
    </row>
    <row r="17" spans="3:6">
      <c r="C17" s="3" t="s">
        <v>43</v>
      </c>
      <c r="D17" s="6" t="s">
        <v>49</v>
      </c>
      <c r="E17" s="6"/>
    </row>
    <row r="18" spans="3:6">
      <c r="C18" s="6"/>
      <c r="D18" s="6">
        <f>0.64</f>
        <v>0.64</v>
      </c>
      <c r="E18" s="6" t="s">
        <v>58</v>
      </c>
    </row>
    <row r="20" spans="3:6">
      <c r="C20" s="6"/>
    </row>
    <row r="24" spans="3:6">
      <c r="E24" s="6"/>
      <c r="F24" s="6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1"/>
  <sheetViews>
    <sheetView topLeftCell="B1" workbookViewId="0">
      <selection activeCell="E6" sqref="E6"/>
    </sheetView>
  </sheetViews>
  <sheetFormatPr baseColWidth="10" defaultRowHeight="15"/>
  <cols>
    <col min="1" max="1" width="3.5703125" customWidth="1"/>
    <col min="2" max="2" width="14.140625" customWidth="1"/>
    <col min="3" max="3" width="17.85546875" customWidth="1"/>
    <col min="4" max="4" width="22" customWidth="1"/>
    <col min="5" max="5" width="18.85546875" customWidth="1"/>
    <col min="6" max="7" width="29.140625" customWidth="1"/>
    <col min="8" max="8" width="25.7109375" customWidth="1"/>
    <col min="9" max="9" width="29.42578125" customWidth="1"/>
  </cols>
  <sheetData>
    <row r="2" spans="2:9">
      <c r="B2" s="32" t="s">
        <v>52</v>
      </c>
    </row>
    <row r="4" spans="2:9">
      <c r="B4" s="1"/>
      <c r="C4" s="3" t="s">
        <v>1</v>
      </c>
      <c r="D4" s="3" t="s">
        <v>53</v>
      </c>
      <c r="E4" s="3" t="s">
        <v>54</v>
      </c>
      <c r="F4" s="3" t="s">
        <v>57</v>
      </c>
      <c r="G4" s="3" t="s">
        <v>57</v>
      </c>
      <c r="H4" s="3" t="s">
        <v>55</v>
      </c>
      <c r="I4" s="3" t="s">
        <v>56</v>
      </c>
    </row>
    <row r="5" spans="2:9">
      <c r="B5" s="3">
        <v>1</v>
      </c>
      <c r="C5" s="1" t="s">
        <v>39</v>
      </c>
      <c r="D5" s="5">
        <v>2254.5</v>
      </c>
      <c r="E5" s="23">
        <v>3300</v>
      </c>
      <c r="F5" s="33">
        <f>D5/E5</f>
        <v>0.68318181818181822</v>
      </c>
      <c r="G5" s="33">
        <v>1</v>
      </c>
      <c r="H5" s="34">
        <f>G5*E5</f>
        <v>3300</v>
      </c>
      <c r="I5" s="31">
        <f>D5/H5</f>
        <v>0.68318181818181822</v>
      </c>
    </row>
    <row r="6" spans="2:9">
      <c r="B6" s="3">
        <v>2</v>
      </c>
      <c r="C6" s="1" t="s">
        <v>40</v>
      </c>
      <c r="D6" s="5">
        <v>2254.5</v>
      </c>
      <c r="E6" s="23">
        <v>3011</v>
      </c>
      <c r="F6" s="33">
        <f t="shared" ref="F6:F10" si="0">D6/E6</f>
        <v>0.74875456658917305</v>
      </c>
      <c r="G6" s="33">
        <v>1</v>
      </c>
      <c r="H6" s="34">
        <f t="shared" ref="H6:H9" si="1">G6*E6</f>
        <v>3011</v>
      </c>
      <c r="I6" s="31">
        <f>D6/H6</f>
        <v>0.74875456658917305</v>
      </c>
    </row>
    <row r="7" spans="2:9">
      <c r="B7" s="3">
        <v>3</v>
      </c>
      <c r="C7" s="1" t="s">
        <v>41</v>
      </c>
      <c r="D7" s="5">
        <v>2254.5</v>
      </c>
      <c r="E7" s="23">
        <v>610</v>
      </c>
      <c r="F7" s="33">
        <f t="shared" si="0"/>
        <v>3.6959016393442621</v>
      </c>
      <c r="G7" s="33">
        <v>4</v>
      </c>
      <c r="H7" s="34">
        <f t="shared" si="1"/>
        <v>2440</v>
      </c>
      <c r="I7" s="31">
        <f>D7/H7</f>
        <v>0.92397540983606552</v>
      </c>
    </row>
    <row r="8" spans="2:9">
      <c r="B8" s="3">
        <v>4</v>
      </c>
      <c r="C8" s="1" t="s">
        <v>42</v>
      </c>
      <c r="D8" s="5">
        <v>2254.5</v>
      </c>
      <c r="E8" s="23">
        <v>705</v>
      </c>
      <c r="F8" s="33">
        <f t="shared" si="0"/>
        <v>3.197872340425532</v>
      </c>
      <c r="G8" s="33">
        <v>4</v>
      </c>
      <c r="H8" s="34">
        <f t="shared" si="1"/>
        <v>2820</v>
      </c>
      <c r="I8" s="31">
        <f>D8/H8</f>
        <v>0.79946808510638301</v>
      </c>
    </row>
    <row r="9" spans="2:9">
      <c r="B9" s="35">
        <v>5</v>
      </c>
      <c r="C9" s="36" t="s">
        <v>43</v>
      </c>
      <c r="D9" s="37">
        <v>2254.5</v>
      </c>
      <c r="E9" s="38">
        <v>3204</v>
      </c>
      <c r="F9" s="39">
        <f t="shared" si="0"/>
        <v>0.7036516853932584</v>
      </c>
      <c r="G9" s="39">
        <v>1</v>
      </c>
      <c r="H9" s="40">
        <f t="shared" si="1"/>
        <v>3204</v>
      </c>
      <c r="I9" s="41">
        <f>D9/H9</f>
        <v>0.7036516853932584</v>
      </c>
    </row>
    <row r="10" spans="2:9">
      <c r="B10" s="25"/>
      <c r="C10" s="45"/>
      <c r="D10" s="46"/>
      <c r="E10" s="26"/>
      <c r="F10" s="26"/>
      <c r="G10" s="26"/>
      <c r="H10" s="26"/>
      <c r="I10" s="47"/>
    </row>
    <row r="11" spans="2:9">
      <c r="B11" s="7"/>
      <c r="C11" s="43"/>
      <c r="D11" s="43"/>
      <c r="E11" s="43"/>
      <c r="F11" s="43"/>
      <c r="G11" s="43"/>
      <c r="H11" s="43"/>
      <c r="I11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N6"/>
  <sheetViews>
    <sheetView tabSelected="1" workbookViewId="0">
      <selection activeCell="B4" sqref="B4"/>
    </sheetView>
  </sheetViews>
  <sheetFormatPr baseColWidth="10" defaultRowHeight="15"/>
  <sheetData>
    <row r="3" spans="2:14" ht="18.75">
      <c r="B3" s="57" t="s">
        <v>65</v>
      </c>
    </row>
    <row r="6" spans="2:14">
      <c r="B6" s="56" t="s">
        <v>64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</sheetData>
  <mergeCells count="1">
    <mergeCell ref="B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De Leo</dc:creator>
  <cp:lastModifiedBy>Andres De Leo</cp:lastModifiedBy>
  <dcterms:created xsi:type="dcterms:W3CDTF">2018-07-06T17:41:33Z</dcterms:created>
  <dcterms:modified xsi:type="dcterms:W3CDTF">2018-07-06T20:42:07Z</dcterms:modified>
</cp:coreProperties>
</file>