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dmoriano\Desktop\"/>
    </mc:Choice>
  </mc:AlternateContent>
  <bookViews>
    <workbookView xWindow="0" yWindow="0" windowWidth="20490" windowHeight="7755" activeTab="4"/>
  </bookViews>
  <sheets>
    <sheet name="Ev de prod" sheetId="1" r:id="rId1"/>
    <sheet name="Stock" sheetId="2" r:id="rId2"/>
    <sheet name="Ventas" sheetId="3" r:id="rId3"/>
    <sheet name="Consumo de MP" sheetId="5" r:id="rId4"/>
    <sheet name="Stock Prom MT" sheetId="4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20" i="4" l="1"/>
  <c r="K20" i="4" l="1"/>
  <c r="J20" i="4"/>
  <c r="F20" i="4"/>
  <c r="G13" i="1"/>
  <c r="I13" i="1" s="1"/>
  <c r="M13" i="1" l="1"/>
  <c r="E14" i="1"/>
  <c r="G14" i="1" l="1"/>
  <c r="E15" i="1" s="1"/>
  <c r="G15" i="1" l="1"/>
  <c r="I15" i="1"/>
  <c r="M15" i="1" s="1"/>
  <c r="I14" i="1"/>
  <c r="M14" i="1" s="1"/>
  <c r="M16" i="1" l="1"/>
</calcChain>
</file>

<file path=xl/sharedStrings.xml><?xml version="1.0" encoding="utf-8"?>
<sst xmlns="http://schemas.openxmlformats.org/spreadsheetml/2006/main" count="111" uniqueCount="90">
  <si>
    <t>Mes</t>
  </si>
  <si>
    <t>Ritmo de producción al inicio (%)</t>
  </si>
  <si>
    <t>Ritmo de producción al final (%)</t>
  </si>
  <si>
    <t>Producción promedio  (%)</t>
  </si>
  <si>
    <t>Producción mensual promedio (unidades)</t>
  </si>
  <si>
    <t>Producción propuesta (unidades)</t>
  </si>
  <si>
    <t>Total:</t>
  </si>
  <si>
    <t xml:space="preserve">Produccion anual </t>
  </si>
  <si>
    <t xml:space="preserve">Produccion mensual </t>
  </si>
  <si>
    <t xml:space="preserve">Puesta en marcha </t>
  </si>
  <si>
    <t>3 meses</t>
  </si>
  <si>
    <t>c) volúmen de producción durante el resto del año 1:</t>
  </si>
  <si>
    <t>d) volúmen de producción en el año 1:</t>
  </si>
  <si>
    <t>e) volúmen de producción anual en los años 2 al 10:</t>
  </si>
  <si>
    <t>Stock Promedio de Producto Elaborado</t>
  </si>
  <si>
    <t>Entregas c/semana</t>
  </si>
  <si>
    <t>Evolución de las Ventas</t>
  </si>
  <si>
    <t>a) venta del año 1:</t>
  </si>
  <si>
    <t>b) venta de los años 2 a 10:</t>
  </si>
  <si>
    <t>Año 1</t>
  </si>
  <si>
    <t>Al fin del mes</t>
  </si>
  <si>
    <t>Stock</t>
  </si>
  <si>
    <t>Compras</t>
  </si>
  <si>
    <t>Dic. Año 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</si>
  <si>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</si>
  <si>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</si>
  <si>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</si>
  <si>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</si>
  <si>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</si>
  <si>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</si>
  <si>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</si>
  <si>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</si>
  <si>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</si>
  <si>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</si>
  <si>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</si>
  <si>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</si>
  <si>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Promedio:</t>
  </si>
  <si>
    <t>Stock de Estaño en Kg</t>
  </si>
  <si>
    <t>Stock de Pegamento en Kg</t>
  </si>
  <si>
    <t>1000 unidades</t>
  </si>
  <si>
    <t>12000 unidades</t>
  </si>
  <si>
    <t>El stock se mantiene constante y continuamente renovado.</t>
  </si>
  <si>
    <t xml:space="preserve"> </t>
  </si>
  <si>
    <t>Consumo real de Mp:</t>
  </si>
  <si>
    <t>kgr/año estaño</t>
  </si>
  <si>
    <t>kgr/año pegamento</t>
  </si>
  <si>
    <t>Total Anual</t>
  </si>
  <si>
    <t xml:space="preserve">Consumo de MT para el programa de producción </t>
  </si>
  <si>
    <t xml:space="preserve">3 meses puesta en marcha = </t>
  </si>
  <si>
    <t>Volumen de producción año 1 =</t>
  </si>
  <si>
    <t>Total de materia prima para la producción =</t>
  </si>
  <si>
    <t xml:space="preserve">Desperdicio NO RECUPERABLE por la producción = </t>
  </si>
  <si>
    <t xml:space="preserve">Consumo de la MP en mercaderia en proceso </t>
  </si>
  <si>
    <t xml:space="preserve">Consumo total de materia prima año 1 </t>
  </si>
  <si>
    <t xml:space="preserve">Productos elaborados : </t>
  </si>
  <si>
    <t>Merc. En curso y semielaborada:</t>
  </si>
  <si>
    <t xml:space="preserve">Total de consumo de MP AÑO 1 : </t>
  </si>
  <si>
    <t>De los 365 dias del año se restan: 15 dias de vacaciones, 96 dias no laborales y 10 feriados</t>
  </si>
  <si>
    <t>quedando en 8 meses.</t>
  </si>
  <si>
    <r>
      <rPr>
        <b/>
        <sz val="11"/>
        <color theme="1"/>
        <rFont val="Calibri"/>
        <family val="2"/>
        <scheme val="minor"/>
      </rPr>
      <t>Valor mensual promedio</t>
    </r>
    <r>
      <rPr>
        <sz val="11"/>
        <color theme="1"/>
        <rFont val="Calibri"/>
        <family val="2"/>
        <scheme val="minor"/>
      </rPr>
      <t xml:space="preserve"> : 1000 unidades / 8 meses = 800 u/mes</t>
    </r>
  </si>
  <si>
    <t xml:space="preserve">35 semanas/año </t>
  </si>
  <si>
    <t>8 meses - 3 meses = 800 unidades/mes x 5 meses = 4000 unidades</t>
  </si>
  <si>
    <t>1200 + 4000 = 5200 unidades</t>
  </si>
  <si>
    <t>12000 unidades/año</t>
  </si>
  <si>
    <t>12000 unidades/año % 35 semanas/año = 342 unidades / semana</t>
  </si>
  <si>
    <t xml:space="preserve">Stock Promedio 171 unidades  </t>
  </si>
  <si>
    <t>10000 unidades - 171 unidades = 9829 unidades</t>
  </si>
  <si>
    <r>
      <t xml:space="preserve">245 dias activos del año / 5 dias =  </t>
    </r>
    <r>
      <rPr>
        <sz val="11"/>
        <color rgb="FFFF0000"/>
        <rFont val="Calibri"/>
        <family val="2"/>
        <scheme val="minor"/>
      </rPr>
      <t xml:space="preserve">49 ciclos de elaboración </t>
    </r>
  </si>
  <si>
    <t xml:space="preserve">5 meses restantes =  </t>
  </si>
  <si>
    <t xml:space="preserve">1200 x 1,2 </t>
  </si>
  <si>
    <t>4000 x 1,1</t>
  </si>
  <si>
    <t>4560 kg / 245 x 5 dias = 93,06 Kg</t>
  </si>
  <si>
    <t xml:space="preserve">Incluye desperdicios recuperables y </t>
  </si>
  <si>
    <t>no recuperables</t>
  </si>
  <si>
    <t xml:space="preserve">(194 kg / 4476 kg ) x 100 = </t>
  </si>
  <si>
    <t xml:space="preserve">93,06 Kg x 1,0433 = </t>
  </si>
  <si>
    <t>97,09 Kg</t>
  </si>
  <si>
    <t xml:space="preserve">Derperdicio No recuperable :   </t>
  </si>
  <si>
    <t>(26 kg / 4476 kg ) x100 =</t>
  </si>
  <si>
    <t xml:space="preserve">97,09 kg x 0,0058 = </t>
  </si>
  <si>
    <t>0,563 Kg</t>
  </si>
  <si>
    <t xml:space="preserve">Desperdicio recuperable a reciclar: </t>
  </si>
  <si>
    <t xml:space="preserve">97,09 Kg x 0,0433 = </t>
  </si>
  <si>
    <t>4,20 Kg</t>
  </si>
  <si>
    <t>101,85 Kg</t>
  </si>
  <si>
    <t xml:space="preserve">5840 Kg + 101,85 kg = </t>
  </si>
  <si>
    <t>5941,85 Kg</t>
  </si>
  <si>
    <t>Al no ser un producto estacionario, se renovara mensualmente el consumo real de MP.</t>
  </si>
  <si>
    <t>3452 / 8 MESES = 431,5  CONSUMO MENSUAL</t>
  </si>
  <si>
    <t>940 / 8 MESES = 117,5  CONSUMO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</si>
</sst>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1" fontId="0" fillId="0" borderId="1" xfId="0" applyNumberFormat="1" applyBorder="1"/>
    <xf numFmtId="0" fontId="1" fillId="2" borderId="1" xfId="0" applyFont="1" applyFill="1" applyBorder="1" applyAlignment="1">
      <alignment horizontal="right"/>
    </xf>
    <xf numFmtId="0" fontId="0" fillId="0" borderId="4" xfId="0" applyBorder="1"/>
    <xf numFmtId="0" fontId="4" fillId="0" borderId="0" xfId="0" applyFont="1"/>
    <xf numFmtId="0" fontId="0" fillId="3" borderId="0" xfId="0" applyFill="1"/>
    <xf numFmtId="0" fontId="4" fillId="3" borderId="0" xfId="0" applyFont="1" applyFill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0" fontId="4" fillId="0" borderId="0" xfId="0" applyNumberFormat="1" applyFont="1" applyAlignment="1">
      <alignment horizontal="left"/>
    </xf>
    <xf numFmtId="0" fontId="5" fillId="0" borderId="0" xfId="0" applyFont="1" applyFill="1" applyBorder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2"/>
  <sheetViews>
    <sheetView workbookViewId="0">
      <selection activeCell="I22" sqref="I22"/>
    </sheetView>
  </sheetViews>
  <sheetFormatPr baseColWidth="10" defaultRowHeight="15" x14ac:dyDescent="0.25"/>
  <sheetData>
    <row r="2" spans="3:14" x14ac:dyDescent="0.25">
      <c r="C2" s="5" t="s">
        <v>7</v>
      </c>
      <c r="D2" s="5"/>
      <c r="E2" s="5" t="s">
        <v>40</v>
      </c>
      <c r="F2" s="5"/>
      <c r="G2" t="s">
        <v>59</v>
      </c>
    </row>
    <row r="3" spans="3:14" x14ac:dyDescent="0.25">
      <c r="C3" t="s">
        <v>8</v>
      </c>
      <c r="E3" t="s">
        <v>39</v>
      </c>
    </row>
    <row r="4" spans="3:14" x14ac:dyDescent="0.25">
      <c r="C4" t="s">
        <v>9</v>
      </c>
      <c r="E4" t="s">
        <v>10</v>
      </c>
    </row>
    <row r="7" spans="3:14" x14ac:dyDescent="0.25">
      <c r="D7" t="s">
        <v>57</v>
      </c>
    </row>
    <row r="8" spans="3:14" x14ac:dyDescent="0.25">
      <c r="D8" t="s">
        <v>58</v>
      </c>
    </row>
    <row r="12" spans="3:14" x14ac:dyDescent="0.25">
      <c r="D12" s="1" t="s">
        <v>0</v>
      </c>
      <c r="E12" s="18" t="s">
        <v>1</v>
      </c>
      <c r="F12" s="18"/>
      <c r="G12" s="18" t="s">
        <v>2</v>
      </c>
      <c r="H12" s="18"/>
      <c r="I12" s="18" t="s">
        <v>3</v>
      </c>
      <c r="J12" s="18"/>
      <c r="K12" s="18" t="s">
        <v>4</v>
      </c>
      <c r="L12" s="18"/>
      <c r="M12" s="18" t="s">
        <v>5</v>
      </c>
      <c r="N12" s="18"/>
    </row>
    <row r="13" spans="3:14" x14ac:dyDescent="0.25">
      <c r="D13" s="2">
        <v>1</v>
      </c>
      <c r="E13" s="16">
        <v>0</v>
      </c>
      <c r="F13" s="16"/>
      <c r="G13" s="16">
        <f>1/3</f>
        <v>0.33333333333333331</v>
      </c>
      <c r="H13" s="16"/>
      <c r="I13" s="16">
        <f>AVERAGE(E13:H13)</f>
        <v>0.16666666666666666</v>
      </c>
      <c r="J13" s="16"/>
      <c r="K13" s="19">
        <v>800</v>
      </c>
      <c r="L13" s="20"/>
      <c r="M13" s="14">
        <f>I13*K13</f>
        <v>133.33333333333331</v>
      </c>
      <c r="N13" s="14"/>
    </row>
    <row r="14" spans="3:14" x14ac:dyDescent="0.25">
      <c r="D14" s="2">
        <v>2</v>
      </c>
      <c r="E14" s="16">
        <f>G13</f>
        <v>0.33333333333333331</v>
      </c>
      <c r="F14" s="16"/>
      <c r="G14" s="16">
        <f>E14+G13</f>
        <v>0.66666666666666663</v>
      </c>
      <c r="H14" s="16"/>
      <c r="I14" s="16">
        <f t="shared" ref="I14:I15" si="0">AVERAGE(E14:H14)</f>
        <v>0.5</v>
      </c>
      <c r="J14" s="16"/>
      <c r="K14" s="17">
        <v>800</v>
      </c>
      <c r="L14" s="17"/>
      <c r="M14" s="14">
        <f t="shared" ref="M14:M15" si="1">I14*K14</f>
        <v>400</v>
      </c>
      <c r="N14" s="14"/>
    </row>
    <row r="15" spans="3:14" x14ac:dyDescent="0.25">
      <c r="D15" s="2">
        <v>3</v>
      </c>
      <c r="E15" s="16">
        <f>G14</f>
        <v>0.66666666666666663</v>
      </c>
      <c r="F15" s="16"/>
      <c r="G15" s="16">
        <f>E15+G13</f>
        <v>1</v>
      </c>
      <c r="H15" s="16"/>
      <c r="I15" s="16">
        <f t="shared" si="0"/>
        <v>0.83333333333333326</v>
      </c>
      <c r="J15" s="16"/>
      <c r="K15" s="17">
        <v>800</v>
      </c>
      <c r="L15" s="17"/>
      <c r="M15" s="14">
        <f t="shared" si="1"/>
        <v>666.66666666666663</v>
      </c>
      <c r="N15" s="14"/>
    </row>
    <row r="16" spans="3:14" x14ac:dyDescent="0.25">
      <c r="L16" s="3" t="s">
        <v>6</v>
      </c>
      <c r="M16" s="14">
        <f>SUM(M13:N15)</f>
        <v>1200</v>
      </c>
      <c r="N16" s="15"/>
    </row>
    <row r="18" spans="4:9" x14ac:dyDescent="0.25">
      <c r="D18" t="s">
        <v>11</v>
      </c>
      <c r="I18" t="s">
        <v>61</v>
      </c>
    </row>
    <row r="20" spans="4:9" x14ac:dyDescent="0.25">
      <c r="D20" t="s">
        <v>12</v>
      </c>
      <c r="I20" t="s">
        <v>62</v>
      </c>
    </row>
    <row r="22" spans="4:9" x14ac:dyDescent="0.25">
      <c r="D22" t="s">
        <v>13</v>
      </c>
      <c r="I22" t="s">
        <v>40</v>
      </c>
    </row>
  </sheetData>
  <mergeCells count="21">
    <mergeCell ref="M12:N12"/>
    <mergeCell ref="E13:F13"/>
    <mergeCell ref="G13:H13"/>
    <mergeCell ref="I13:J13"/>
    <mergeCell ref="K13:L13"/>
    <mergeCell ref="M13:N13"/>
    <mergeCell ref="E12:F12"/>
    <mergeCell ref="G12:H12"/>
    <mergeCell ref="I12:J12"/>
    <mergeCell ref="K12:L12"/>
    <mergeCell ref="M16:N16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M15:N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2"/>
  <sheetViews>
    <sheetView workbookViewId="0">
      <selection activeCell="F11" sqref="F11"/>
    </sheetView>
  </sheetViews>
  <sheetFormatPr baseColWidth="10" defaultRowHeight="15" x14ac:dyDescent="0.25"/>
  <sheetData>
    <row r="3" spans="2:6" x14ac:dyDescent="0.25">
      <c r="B3" s="4" t="s">
        <v>14</v>
      </c>
      <c r="C3" s="4"/>
      <c r="D3" s="4"/>
    </row>
    <row r="5" spans="2:6" x14ac:dyDescent="0.25">
      <c r="B5" t="s">
        <v>60</v>
      </c>
      <c r="E5" t="s">
        <v>15</v>
      </c>
    </row>
    <row r="6" spans="2:6" x14ac:dyDescent="0.25">
      <c r="B6" t="s">
        <v>63</v>
      </c>
    </row>
    <row r="7" spans="2:6" x14ac:dyDescent="0.25">
      <c r="B7" t="s">
        <v>64</v>
      </c>
      <c r="E7" s="12"/>
      <c r="F7" s="12"/>
    </row>
    <row r="9" spans="2:6" x14ac:dyDescent="0.25">
      <c r="B9" s="5" t="s">
        <v>65</v>
      </c>
      <c r="C9" s="5"/>
      <c r="D9" s="5"/>
    </row>
    <row r="11" spans="2:6" x14ac:dyDescent="0.25">
      <c r="B11" t="s">
        <v>41</v>
      </c>
    </row>
    <row r="12" spans="2:6" x14ac:dyDescent="0.25">
      <c r="B1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workbookViewId="0">
      <selection activeCell="E8" sqref="E8"/>
    </sheetView>
  </sheetViews>
  <sheetFormatPr baseColWidth="10" defaultRowHeight="15" x14ac:dyDescent="0.25"/>
  <sheetData>
    <row r="3" spans="2:5" x14ac:dyDescent="0.25">
      <c r="B3" s="5" t="s">
        <v>16</v>
      </c>
      <c r="C3" s="5"/>
    </row>
    <row r="5" spans="2:5" x14ac:dyDescent="0.25">
      <c r="B5" t="s">
        <v>17</v>
      </c>
      <c r="D5" t="s">
        <v>66</v>
      </c>
    </row>
    <row r="7" spans="2:5" x14ac:dyDescent="0.25">
      <c r="B7" t="s">
        <v>18</v>
      </c>
      <c r="E7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3"/>
  <sheetViews>
    <sheetView workbookViewId="0">
      <selection activeCell="J18" sqref="J18"/>
    </sheetView>
  </sheetViews>
  <sheetFormatPr baseColWidth="10" defaultRowHeight="15" x14ac:dyDescent="0.25"/>
  <sheetData>
    <row r="2" spans="2:19" x14ac:dyDescent="0.25">
      <c r="B2" t="s">
        <v>47</v>
      </c>
      <c r="I2" t="s">
        <v>52</v>
      </c>
      <c r="N2" t="s">
        <v>53</v>
      </c>
    </row>
    <row r="5" spans="2:19" x14ac:dyDescent="0.25">
      <c r="B5" t="s">
        <v>67</v>
      </c>
      <c r="I5" t="s">
        <v>71</v>
      </c>
      <c r="N5" t="s">
        <v>54</v>
      </c>
      <c r="Q5" t="s">
        <v>74</v>
      </c>
      <c r="S5" s="21">
        <v>4.3299999999999998E-2</v>
      </c>
    </row>
    <row r="7" spans="2:19" x14ac:dyDescent="0.25">
      <c r="B7" t="s">
        <v>48</v>
      </c>
      <c r="E7" t="s">
        <v>69</v>
      </c>
      <c r="F7">
        <v>1440</v>
      </c>
      <c r="I7" t="s">
        <v>72</v>
      </c>
      <c r="Q7" t="s">
        <v>75</v>
      </c>
      <c r="S7" s="13" t="s">
        <v>76</v>
      </c>
    </row>
    <row r="8" spans="2:19" x14ac:dyDescent="0.25">
      <c r="I8" t="s">
        <v>73</v>
      </c>
    </row>
    <row r="9" spans="2:19" x14ac:dyDescent="0.25">
      <c r="B9" t="s">
        <v>68</v>
      </c>
      <c r="E9" t="s">
        <v>70</v>
      </c>
      <c r="F9">
        <v>4400</v>
      </c>
      <c r="N9" t="s">
        <v>77</v>
      </c>
      <c r="Q9" s="22" t="s">
        <v>78</v>
      </c>
      <c r="S9" s="21">
        <v>5.7999999999999996E-3</v>
      </c>
    </row>
    <row r="11" spans="2:19" x14ac:dyDescent="0.25">
      <c r="B11" t="s">
        <v>50</v>
      </c>
      <c r="F11" s="11">
        <f>SUM(F7:F9)</f>
        <v>5840</v>
      </c>
      <c r="Q11" t="s">
        <v>79</v>
      </c>
      <c r="S11" s="13" t="s">
        <v>80</v>
      </c>
    </row>
    <row r="13" spans="2:19" x14ac:dyDescent="0.25">
      <c r="B13" t="s">
        <v>49</v>
      </c>
      <c r="F13" s="11">
        <v>5200</v>
      </c>
      <c r="N13" t="s">
        <v>81</v>
      </c>
      <c r="Q13" s="24" t="s">
        <v>82</v>
      </c>
      <c r="R13" s="25"/>
      <c r="S13" s="13" t="s">
        <v>83</v>
      </c>
    </row>
    <row r="15" spans="2:19" x14ac:dyDescent="0.25">
      <c r="B15" t="s">
        <v>51</v>
      </c>
      <c r="F15" s="12">
        <v>640</v>
      </c>
    </row>
    <row r="16" spans="2:19" x14ac:dyDescent="0.25">
      <c r="N16" t="s">
        <v>55</v>
      </c>
      <c r="S16" s="13" t="s">
        <v>84</v>
      </c>
    </row>
    <row r="18" spans="14:19" x14ac:dyDescent="0.25">
      <c r="N18" t="s">
        <v>56</v>
      </c>
      <c r="Q18" s="23" t="s">
        <v>85</v>
      </c>
      <c r="S18" s="13" t="s">
        <v>86</v>
      </c>
    </row>
    <row r="21" spans="14:19" x14ac:dyDescent="0.25">
      <c r="N21" s="26"/>
      <c r="O21" s="26"/>
      <c r="P21" s="26"/>
      <c r="Q21" s="26"/>
    </row>
    <row r="22" spans="14:19" x14ac:dyDescent="0.25">
      <c r="N22" s="26"/>
      <c r="O22" s="26"/>
      <c r="P22" s="26"/>
      <c r="Q22" s="26"/>
    </row>
    <row r="23" spans="14:19" x14ac:dyDescent="0.25">
      <c r="N23" s="26"/>
      <c r="O23" s="26"/>
      <c r="P23" s="26"/>
      <c r="Q23" s="2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tabSelected="1" workbookViewId="0">
      <selection activeCell="K9" sqref="K9"/>
    </sheetView>
  </sheetViews>
  <sheetFormatPr baseColWidth="10" defaultRowHeight="15" x14ac:dyDescent="0.25"/>
  <cols>
    <col min="1" max="1" width="19.7109375" customWidth="1"/>
    <col min="3" max="3" width="18.7109375" customWidth="1"/>
  </cols>
  <sheetData>
    <row r="2" spans="3:11" x14ac:dyDescent="0.25">
      <c r="F2" s="5"/>
      <c r="G2" s="5"/>
    </row>
    <row r="3" spans="3:11" x14ac:dyDescent="0.25">
      <c r="C3" s="5"/>
      <c r="D3" s="5" t="s">
        <v>37</v>
      </c>
      <c r="E3" s="5"/>
      <c r="I3" s="5" t="s">
        <v>38</v>
      </c>
      <c r="J3" s="5"/>
    </row>
    <row r="5" spans="3:11" ht="15.75" x14ac:dyDescent="0.25">
      <c r="D5" s="6" t="s">
        <v>19</v>
      </c>
      <c r="I5" s="6" t="s">
        <v>19</v>
      </c>
    </row>
    <row r="6" spans="3:11" x14ac:dyDescent="0.25">
      <c r="D6" s="7" t="s">
        <v>20</v>
      </c>
      <c r="E6" s="7" t="s">
        <v>21</v>
      </c>
      <c r="F6" s="7" t="s">
        <v>22</v>
      </c>
      <c r="I6" s="7" t="s">
        <v>20</v>
      </c>
      <c r="J6" s="7" t="s">
        <v>21</v>
      </c>
      <c r="K6" s="7" t="s">
        <v>22</v>
      </c>
    </row>
    <row r="7" spans="3:11" x14ac:dyDescent="0.25">
      <c r="D7" s="7" t="s">
        <v>23</v>
      </c>
      <c r="E7" s="8">
        <v>500</v>
      </c>
      <c r="F7" s="8">
        <v>0</v>
      </c>
      <c r="I7" s="7" t="s">
        <v>23</v>
      </c>
      <c r="J7" s="8">
        <v>120</v>
      </c>
      <c r="K7" s="8">
        <v>0</v>
      </c>
    </row>
    <row r="8" spans="3:11" x14ac:dyDescent="0.25">
      <c r="D8" s="7" t="s">
        <v>24</v>
      </c>
      <c r="E8" s="8">
        <v>68.5</v>
      </c>
      <c r="F8" s="8">
        <v>500</v>
      </c>
      <c r="I8" s="7" t="s">
        <v>24</v>
      </c>
      <c r="J8" s="8">
        <v>2</v>
      </c>
      <c r="K8" s="8">
        <v>120</v>
      </c>
    </row>
    <row r="9" spans="3:11" x14ac:dyDescent="0.25">
      <c r="D9" s="7" t="s">
        <v>25</v>
      </c>
      <c r="E9" s="8">
        <v>500</v>
      </c>
      <c r="F9" s="8">
        <v>500</v>
      </c>
      <c r="I9" s="7" t="s">
        <v>25</v>
      </c>
      <c r="J9" s="8">
        <v>120</v>
      </c>
      <c r="K9" s="8">
        <v>120</v>
      </c>
    </row>
    <row r="10" spans="3:11" x14ac:dyDescent="0.25">
      <c r="D10" s="7" t="s">
        <v>26</v>
      </c>
      <c r="E10" s="8">
        <v>500</v>
      </c>
      <c r="F10" s="8">
        <v>500</v>
      </c>
      <c r="I10" s="7" t="s">
        <v>26</v>
      </c>
      <c r="J10" s="8">
        <v>120</v>
      </c>
      <c r="K10" s="8">
        <v>120</v>
      </c>
    </row>
    <row r="11" spans="3:11" x14ac:dyDescent="0.25">
      <c r="D11" s="7" t="s">
        <v>27</v>
      </c>
      <c r="E11" s="8">
        <v>500</v>
      </c>
      <c r="F11" s="8">
        <v>500</v>
      </c>
      <c r="I11" s="7" t="s">
        <v>27</v>
      </c>
      <c r="J11" s="8">
        <v>120</v>
      </c>
      <c r="K11" s="8">
        <v>120</v>
      </c>
    </row>
    <row r="12" spans="3:11" x14ac:dyDescent="0.25">
      <c r="D12" s="7" t="s">
        <v>28</v>
      </c>
      <c r="E12" s="8">
        <v>500</v>
      </c>
      <c r="F12" s="8">
        <v>500</v>
      </c>
      <c r="I12" s="7" t="s">
        <v>28</v>
      </c>
      <c r="J12" s="8">
        <v>120</v>
      </c>
      <c r="K12" s="8">
        <v>120</v>
      </c>
    </row>
    <row r="13" spans="3:11" x14ac:dyDescent="0.25">
      <c r="D13" s="7" t="s">
        <v>29</v>
      </c>
      <c r="E13" s="8">
        <v>500</v>
      </c>
      <c r="F13" s="8">
        <v>500</v>
      </c>
      <c r="I13" s="7" t="s">
        <v>29</v>
      </c>
      <c r="J13" s="8">
        <v>120</v>
      </c>
      <c r="K13" s="8">
        <v>120</v>
      </c>
    </row>
    <row r="14" spans="3:11" x14ac:dyDescent="0.25">
      <c r="D14" s="7" t="s">
        <v>30</v>
      </c>
      <c r="E14" s="8">
        <v>500</v>
      </c>
      <c r="F14" s="8">
        <v>500</v>
      </c>
      <c r="I14" s="7" t="s">
        <v>30</v>
      </c>
      <c r="J14" s="8">
        <v>120</v>
      </c>
      <c r="K14" s="8">
        <v>120</v>
      </c>
    </row>
    <row r="15" spans="3:11" x14ac:dyDescent="0.25">
      <c r="D15" s="7" t="s">
        <v>31</v>
      </c>
      <c r="E15" s="8">
        <v>500</v>
      </c>
      <c r="F15" s="8">
        <v>500</v>
      </c>
      <c r="I15" s="7" t="s">
        <v>31</v>
      </c>
      <c r="J15" s="8">
        <v>120</v>
      </c>
      <c r="K15" s="8">
        <v>120</v>
      </c>
    </row>
    <row r="16" spans="3:11" x14ac:dyDescent="0.25">
      <c r="D16" s="7" t="s">
        <v>32</v>
      </c>
      <c r="E16" s="8">
        <v>500</v>
      </c>
      <c r="F16" s="8">
        <v>500</v>
      </c>
      <c r="I16" s="7" t="s">
        <v>32</v>
      </c>
      <c r="J16" s="8">
        <v>120</v>
      </c>
      <c r="K16" s="8">
        <v>120</v>
      </c>
    </row>
    <row r="17" spans="1:12" x14ac:dyDescent="0.25">
      <c r="D17" s="7" t="s">
        <v>33</v>
      </c>
      <c r="E17" s="8">
        <v>500</v>
      </c>
      <c r="F17" s="8">
        <v>500</v>
      </c>
      <c r="I17" s="7" t="s">
        <v>33</v>
      </c>
      <c r="J17" s="8">
        <v>120</v>
      </c>
      <c r="K17" s="8">
        <v>120</v>
      </c>
    </row>
    <row r="18" spans="1:12" x14ac:dyDescent="0.25">
      <c r="D18" s="7" t="s">
        <v>34</v>
      </c>
      <c r="E18" s="8">
        <v>500</v>
      </c>
      <c r="F18" s="8">
        <v>500</v>
      </c>
      <c r="I18" s="7" t="s">
        <v>34</v>
      </c>
      <c r="J18" s="8">
        <v>120</v>
      </c>
      <c r="K18" s="8">
        <v>120</v>
      </c>
    </row>
    <row r="19" spans="1:12" x14ac:dyDescent="0.25">
      <c r="D19" s="7" t="s">
        <v>35</v>
      </c>
      <c r="E19" s="8">
        <v>500</v>
      </c>
      <c r="F19" s="8">
        <v>500</v>
      </c>
      <c r="I19" s="7" t="s">
        <v>35</v>
      </c>
      <c r="J19" s="8">
        <v>120</v>
      </c>
      <c r="K19" s="8">
        <v>120</v>
      </c>
    </row>
    <row r="20" spans="1:12" x14ac:dyDescent="0.25">
      <c r="D20" s="9" t="s">
        <v>36</v>
      </c>
      <c r="E20" s="8">
        <f>AVERAGE(E7:E19)</f>
        <v>466.80769230769232</v>
      </c>
      <c r="F20" s="8">
        <f>SUM(F8:F19)</f>
        <v>6000</v>
      </c>
      <c r="G20" s="5" t="s">
        <v>46</v>
      </c>
      <c r="I20" s="9" t="s">
        <v>36</v>
      </c>
      <c r="J20" s="8">
        <f>AVERAGE(J7:J19)</f>
        <v>110.92307692307692</v>
      </c>
      <c r="K20" s="8">
        <f>SUM(K8:K19)</f>
        <v>1440</v>
      </c>
      <c r="L20" s="5" t="s">
        <v>46</v>
      </c>
    </row>
    <row r="22" spans="1:12" x14ac:dyDescent="0.25">
      <c r="A22" s="10" t="s">
        <v>43</v>
      </c>
      <c r="B22" s="10">
        <v>3452</v>
      </c>
      <c r="C22" s="10" t="s">
        <v>44</v>
      </c>
      <c r="D22" t="s">
        <v>88</v>
      </c>
      <c r="I22" t="s">
        <v>89</v>
      </c>
    </row>
    <row r="23" spans="1:12" x14ac:dyDescent="0.25">
      <c r="B23" s="10">
        <v>940</v>
      </c>
      <c r="C23" s="10" t="s">
        <v>45</v>
      </c>
    </row>
    <row r="25" spans="1:12" x14ac:dyDescent="0.25">
      <c r="A2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Ev de prod</vt:lpstr>
      <vt:lpstr>Stock</vt:lpstr>
      <vt:lpstr>Ventas</vt:lpstr>
      <vt:lpstr>Consumo de MP</vt:lpstr>
      <vt:lpstr>Stock Prom 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Chino</dc:creator>
  <cp:lastModifiedBy>David MORIANO</cp:lastModifiedBy>
  <dcterms:created xsi:type="dcterms:W3CDTF">2017-06-29T21:35:08Z</dcterms:created>
  <dcterms:modified xsi:type="dcterms:W3CDTF">2017-08-18T14:23:25Z</dcterms:modified>
</cp:coreProperties>
</file>