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/>
  <mc:AlternateContent xmlns:mc="http://schemas.openxmlformats.org/markup-compatibility/2006">
    <mc:Choice Requires="x15">
      <x15ac:absPath xmlns:x15ac="http://schemas.microsoft.com/office/spreadsheetml/2010/11/ac" url="C:\Users\dmoriano\Desktop\"/>
    </mc:Choice>
  </mc:AlternateContent>
  <bookViews>
    <workbookView xWindow="0" yWindow="0" windowWidth="20490" windowHeight="7755" activeTab="4"/>
  </bookViews>
  <sheets>
    <sheet name="Ev de prod" sheetId="1" r:id="rId1"/>
    <sheet name="Stock" sheetId="2" r:id="rId2"/>
    <sheet name="Ventas" sheetId="3" r:id="rId3"/>
    <sheet name="Stock Prom MT" sheetId="4" r:id="rId4"/>
    <sheet name="Hoja1" sheetId="5" r:id="rId5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5" l="1"/>
  <c r="F11" i="5"/>
  <c r="F7" i="5"/>
  <c r="E20" i="4" l="1"/>
  <c r="K13" i="1" l="1"/>
  <c r="K14" i="1"/>
  <c r="K15" i="1"/>
  <c r="K20" i="4" l="1"/>
  <c r="J20" i="4"/>
  <c r="F20" i="4"/>
  <c r="G13" i="1"/>
  <c r="I13" i="1" s="1"/>
  <c r="M13" i="1" l="1"/>
  <c r="E14" i="1"/>
  <c r="G14" i="1" l="1"/>
  <c r="E15" i="1" s="1"/>
  <c r="G15" i="1" l="1"/>
  <c r="I15" i="1"/>
  <c r="M15" i="1" s="1"/>
  <c r="I14" i="1"/>
  <c r="M14" i="1" s="1"/>
  <c r="M16" i="1" l="1"/>
</calcChain>
</file>

<file path=xl/sharedStrings.xml><?xml version="1.0" encoding="utf-8"?>
<sst xmlns="http://schemas.openxmlformats.org/spreadsheetml/2006/main" count="95" uniqueCount="75">
  <si>
    <t>Mes</t>
  </si>
  <si>
    <t>Ritmo de producción al inicio (%)</t>
  </si>
  <si>
    <t>Ritmo de producción al final (%)</t>
  </si>
  <si>
    <t>Producción promedio  (%)</t>
  </si>
  <si>
    <t>Producción mensual promedio (unidades)</t>
  </si>
  <si>
    <t>Producción propuesta (unidades)</t>
  </si>
  <si>
    <t>Total:</t>
  </si>
  <si>
    <t xml:space="preserve">Produccion anual </t>
  </si>
  <si>
    <t xml:space="preserve">Produccion mensual </t>
  </si>
  <si>
    <t xml:space="preserve">Puesta en marcha </t>
  </si>
  <si>
    <t>3 meses</t>
  </si>
  <si>
    <t>c) volúmen de producción durante el resto del año 1:</t>
  </si>
  <si>
    <t>d) volúmen de producción en el año 1:</t>
  </si>
  <si>
    <t>e) volúmen de producción anual en los años 2 al 10:</t>
  </si>
  <si>
    <t>Stock Promedio de Producto Elaborado</t>
  </si>
  <si>
    <t xml:space="preserve">50 semanas/año </t>
  </si>
  <si>
    <t>Entregas c/semana</t>
  </si>
  <si>
    <t>Evolución de las Ventas</t>
  </si>
  <si>
    <t>a) venta del año 1:</t>
  </si>
  <si>
    <t>b) venta de los años 2 a 10:</t>
  </si>
  <si>
    <t>Año 1</t>
  </si>
  <si>
    <t>Al fin del mes</t>
  </si>
  <si>
    <t>Stock</t>
  </si>
  <si>
    <t>Compras</t>
  </si>
  <si>
    <t>Dic. Año 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</si>
  <si>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</si>
  <si>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</si>
  <si>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</si>
  <si>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</si>
  <si>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</si>
  <si>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</si>
  <si>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</si>
  <si>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</si>
  <si>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</si>
  <si>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</si>
  <si>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</si>
  <si>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</si>
  <si>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Promedio:</t>
  </si>
  <si>
    <t>Stock de Estaño en Kg</t>
  </si>
  <si>
    <t>Stock de Pegamento en Kg</t>
  </si>
  <si>
    <t>1200 unidades</t>
  </si>
  <si>
    <t>1000 unidades</t>
  </si>
  <si>
    <t>11.5 meses - 3 meses = 1000 unidades/mes x 8,5 meses = 8500 unidades</t>
  </si>
  <si>
    <t>12000 unidades</t>
  </si>
  <si>
    <t xml:space="preserve">La planta permanece cerrada los primeros 15 dias del mes de febrero por vacaciones. Tambien se tienen en cuenta los feriados quedano entonces </t>
  </si>
  <si>
    <t>12 unidades en 11,5 meses.</t>
  </si>
  <si>
    <t>1200 unidades/año</t>
  </si>
  <si>
    <t>240 unidades/semana</t>
  </si>
  <si>
    <t xml:space="preserve">Stock Promedio 120 unidades  </t>
  </si>
  <si>
    <t>El stock se mantiene constante y continuamente renovado.</t>
  </si>
  <si>
    <t xml:space="preserve"> </t>
  </si>
  <si>
    <t>10000 unidades - 120 unidades = 9880 unidades</t>
  </si>
  <si>
    <t>Consumo real de Mp:</t>
  </si>
  <si>
    <t>kgr/año estaño</t>
  </si>
  <si>
    <t>kgr/año pegamento</t>
  </si>
  <si>
    <t>3452 / 11,5 MESES = 300,17  CONSUMO MENSUAL</t>
  </si>
  <si>
    <t>940 / 11,5 MESES = 81,74  CONSUMO MENSUAL</t>
  </si>
  <si>
    <t>Se realizan las compras desde Febrero hasta Septiembre. Teniendo en diciembre en equivalente a 1 mes y medio de produccion (Febrero se mantiene cerrada 15 dias). Luego los meses siguientes se realiza la compra manteniendo el stock.</t>
  </si>
  <si>
    <t>Total Anual</t>
  </si>
  <si>
    <t xml:space="preserve">Consumo de MT para el programa de producción </t>
  </si>
  <si>
    <r>
      <t xml:space="preserve">340 dias activos del año / 5 dias =  </t>
    </r>
    <r>
      <rPr>
        <sz val="11"/>
        <color rgb="FFFF0000"/>
        <rFont val="Calibri"/>
        <family val="2"/>
        <scheme val="minor"/>
      </rPr>
      <t xml:space="preserve">68 ciclos de elaboración </t>
    </r>
  </si>
  <si>
    <t xml:space="preserve">3 meses puesta en marcha = </t>
  </si>
  <si>
    <t xml:space="preserve">8,5 meses restantes =  </t>
  </si>
  <si>
    <t xml:space="preserve">1500 x 0,8 </t>
  </si>
  <si>
    <t>Volumen de producción año 1 =</t>
  </si>
  <si>
    <t>Total de materia prima para la producción =</t>
  </si>
  <si>
    <t xml:space="preserve">Desperdicio NO RECUPERABLE por la producción = </t>
  </si>
  <si>
    <t>8500 x 0,58</t>
  </si>
  <si>
    <t>1500 + 8500 = 10000 unidades</t>
  </si>
  <si>
    <t xml:space="preserve">Consumo de la MP en mercaderia en proceso </t>
  </si>
  <si>
    <t>7560 kg / 340 x 5 dias = 111, 20</t>
  </si>
  <si>
    <t xml:space="preserve">Consumo total de materia prima año 1 </t>
  </si>
  <si>
    <t xml:space="preserve">Productos elaborados : </t>
  </si>
  <si>
    <t>Merc. En curso y semielaborada:</t>
  </si>
  <si>
    <t xml:space="preserve">Total de consumo de MP AÑO 1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</si>
</sst>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0" borderId="1" xfId="0" applyFont="1" applyBorder="1" applyAlignment="1">
      <alignment horizontal="right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0" fillId="2" borderId="1" xfId="0" applyFill="1" applyBorder="1"/>
    <xf numFmtId="1" fontId="0" fillId="0" borderId="1" xfId="0" applyNumberFormat="1" applyBorder="1"/>
    <xf numFmtId="0" fontId="1" fillId="2" borderId="1" xfId="0" applyFont="1" applyFill="1" applyBorder="1" applyAlignment="1">
      <alignment horizontal="right"/>
    </xf>
    <xf numFmtId="0" fontId="0" fillId="0" borderId="4" xfId="0" applyBorder="1"/>
    <xf numFmtId="0" fontId="1" fillId="2" borderId="1" xfId="0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4" fillId="0" borderId="0" xfId="0" applyFont="1"/>
    <xf numFmtId="0" fontId="0" fillId="3" borderId="0" xfId="0" applyFill="1"/>
    <xf numFmtId="0" fontId="4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22"/>
  <sheetViews>
    <sheetView workbookViewId="0">
      <selection activeCell="I21" sqref="I21"/>
    </sheetView>
  </sheetViews>
  <sheetFormatPr baseColWidth="10" defaultRowHeight="15" x14ac:dyDescent="0.25"/>
  <sheetData>
    <row r="2" spans="3:14" x14ac:dyDescent="0.25">
      <c r="C2" s="5" t="s">
        <v>7</v>
      </c>
      <c r="D2" s="5"/>
      <c r="E2" s="5" t="s">
        <v>40</v>
      </c>
      <c r="F2" s="5"/>
    </row>
    <row r="3" spans="3:14" x14ac:dyDescent="0.25">
      <c r="C3" t="s">
        <v>8</v>
      </c>
      <c r="E3" t="s">
        <v>41</v>
      </c>
    </row>
    <row r="4" spans="3:14" x14ac:dyDescent="0.25">
      <c r="C4" t="s">
        <v>9</v>
      </c>
      <c r="E4" t="s">
        <v>10</v>
      </c>
    </row>
    <row r="7" spans="3:14" x14ac:dyDescent="0.25">
      <c r="D7" t="s">
        <v>44</v>
      </c>
    </row>
    <row r="8" spans="3:14" x14ac:dyDescent="0.25">
      <c r="D8" t="s">
        <v>45</v>
      </c>
    </row>
    <row r="12" spans="3:14" x14ac:dyDescent="0.25">
      <c r="D12" s="1" t="s">
        <v>0</v>
      </c>
      <c r="E12" s="11" t="s">
        <v>1</v>
      </c>
      <c r="F12" s="11"/>
      <c r="G12" s="11" t="s">
        <v>2</v>
      </c>
      <c r="H12" s="11"/>
      <c r="I12" s="11" t="s">
        <v>3</v>
      </c>
      <c r="J12" s="11"/>
      <c r="K12" s="11" t="s">
        <v>4</v>
      </c>
      <c r="L12" s="11"/>
      <c r="M12" s="11" t="s">
        <v>5</v>
      </c>
      <c r="N12" s="11"/>
    </row>
    <row r="13" spans="3:14" x14ac:dyDescent="0.25">
      <c r="D13" s="2">
        <v>1</v>
      </c>
      <c r="E13" s="12">
        <v>0</v>
      </c>
      <c r="F13" s="12"/>
      <c r="G13" s="12">
        <f>1/3</f>
        <v>0.33333333333333331</v>
      </c>
      <c r="H13" s="12"/>
      <c r="I13" s="12">
        <f>AVERAGE(E13:H13)</f>
        <v>0.16666666666666666</v>
      </c>
      <c r="J13" s="12"/>
      <c r="K13" s="13">
        <f>12000/12</f>
        <v>1000</v>
      </c>
      <c r="L13" s="14"/>
      <c r="M13" s="15">
        <f>I13*K13</f>
        <v>166.66666666666666</v>
      </c>
      <c r="N13" s="15"/>
    </row>
    <row r="14" spans="3:14" x14ac:dyDescent="0.25">
      <c r="D14" s="2">
        <v>2</v>
      </c>
      <c r="E14" s="12">
        <f>G13</f>
        <v>0.33333333333333331</v>
      </c>
      <c r="F14" s="12"/>
      <c r="G14" s="12">
        <f>E14+G13</f>
        <v>0.66666666666666663</v>
      </c>
      <c r="H14" s="12"/>
      <c r="I14" s="12">
        <f t="shared" ref="I14:I15" si="0">AVERAGE(E14:H14)</f>
        <v>0.5</v>
      </c>
      <c r="J14" s="12"/>
      <c r="K14" s="17">
        <f>12000/12</f>
        <v>1000</v>
      </c>
      <c r="L14" s="17"/>
      <c r="M14" s="15">
        <f t="shared" ref="M14:M15" si="1">I14*K14</f>
        <v>500</v>
      </c>
      <c r="N14" s="15"/>
    </row>
    <row r="15" spans="3:14" x14ac:dyDescent="0.25">
      <c r="D15" s="2">
        <v>3</v>
      </c>
      <c r="E15" s="12">
        <f>G14</f>
        <v>0.66666666666666663</v>
      </c>
      <c r="F15" s="12"/>
      <c r="G15" s="12">
        <f>E15+G13</f>
        <v>1</v>
      </c>
      <c r="H15" s="12"/>
      <c r="I15" s="12">
        <f t="shared" si="0"/>
        <v>0.83333333333333326</v>
      </c>
      <c r="J15" s="12"/>
      <c r="K15" s="17">
        <f>12000/12</f>
        <v>1000</v>
      </c>
      <c r="L15" s="17"/>
      <c r="M15" s="15">
        <f t="shared" si="1"/>
        <v>833.33333333333326</v>
      </c>
      <c r="N15" s="15"/>
    </row>
    <row r="16" spans="3:14" x14ac:dyDescent="0.25">
      <c r="L16" s="3" t="s">
        <v>6</v>
      </c>
      <c r="M16" s="15">
        <f>SUM(M13:N15)</f>
        <v>1500</v>
      </c>
      <c r="N16" s="16"/>
    </row>
    <row r="18" spans="4:9" x14ac:dyDescent="0.25">
      <c r="D18" t="s">
        <v>11</v>
      </c>
      <c r="I18" t="s">
        <v>42</v>
      </c>
    </row>
    <row r="20" spans="4:9" x14ac:dyDescent="0.25">
      <c r="D20" t="s">
        <v>12</v>
      </c>
      <c r="I20" t="s">
        <v>68</v>
      </c>
    </row>
    <row r="22" spans="4:9" x14ac:dyDescent="0.25">
      <c r="D22" t="s">
        <v>13</v>
      </c>
      <c r="I22" t="s">
        <v>43</v>
      </c>
    </row>
  </sheetData>
  <mergeCells count="21">
    <mergeCell ref="M16:N16"/>
    <mergeCell ref="E14:F14"/>
    <mergeCell ref="G14:H14"/>
    <mergeCell ref="I14:J14"/>
    <mergeCell ref="K14:L14"/>
    <mergeCell ref="M14:N14"/>
    <mergeCell ref="E15:F15"/>
    <mergeCell ref="G15:H15"/>
    <mergeCell ref="I15:J15"/>
    <mergeCell ref="K15:L15"/>
    <mergeCell ref="M15:N15"/>
    <mergeCell ref="M12:N12"/>
    <mergeCell ref="E13:F13"/>
    <mergeCell ref="G13:H13"/>
    <mergeCell ref="I13:J13"/>
    <mergeCell ref="K13:L13"/>
    <mergeCell ref="M13:N13"/>
    <mergeCell ref="E12:F12"/>
    <mergeCell ref="G12:H12"/>
    <mergeCell ref="I12:J12"/>
    <mergeCell ref="K12:L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2"/>
  <sheetViews>
    <sheetView workbookViewId="0">
      <selection activeCell="F14" sqref="F14"/>
    </sheetView>
  </sheetViews>
  <sheetFormatPr baseColWidth="10" defaultRowHeight="15" x14ac:dyDescent="0.25"/>
  <sheetData>
    <row r="3" spans="2:5" x14ac:dyDescent="0.25">
      <c r="B3" s="4" t="s">
        <v>14</v>
      </c>
      <c r="C3" s="4"/>
      <c r="D3" s="4"/>
    </row>
    <row r="5" spans="2:5" x14ac:dyDescent="0.25">
      <c r="B5" t="s">
        <v>15</v>
      </c>
      <c r="E5" t="s">
        <v>16</v>
      </c>
    </row>
    <row r="6" spans="2:5" x14ac:dyDescent="0.25">
      <c r="B6" t="s">
        <v>46</v>
      </c>
    </row>
    <row r="7" spans="2:5" x14ac:dyDescent="0.25">
      <c r="B7" t="s">
        <v>47</v>
      </c>
    </row>
    <row r="9" spans="2:5" x14ac:dyDescent="0.25">
      <c r="B9" s="5" t="s">
        <v>48</v>
      </c>
      <c r="C9" s="5"/>
      <c r="D9" s="5"/>
    </row>
    <row r="11" spans="2:5" x14ac:dyDescent="0.25">
      <c r="B11" t="s">
        <v>49</v>
      </c>
    </row>
    <row r="12" spans="2:5" x14ac:dyDescent="0.25">
      <c r="B1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7"/>
  <sheetViews>
    <sheetView workbookViewId="0">
      <selection activeCell="E8" sqref="E8"/>
    </sheetView>
  </sheetViews>
  <sheetFormatPr baseColWidth="10" defaultRowHeight="15" x14ac:dyDescent="0.25"/>
  <sheetData>
    <row r="3" spans="2:5" x14ac:dyDescent="0.25">
      <c r="B3" s="5" t="s">
        <v>17</v>
      </c>
      <c r="C3" s="5"/>
    </row>
    <row r="5" spans="2:5" x14ac:dyDescent="0.25">
      <c r="B5" t="s">
        <v>18</v>
      </c>
      <c r="D5" t="s">
        <v>51</v>
      </c>
    </row>
    <row r="7" spans="2:5" x14ac:dyDescent="0.25">
      <c r="B7" t="s">
        <v>19</v>
      </c>
      <c r="E7" t="s">
        <v>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L21" sqref="L21"/>
    </sheetView>
  </sheetViews>
  <sheetFormatPr baseColWidth="10" defaultRowHeight="15" x14ac:dyDescent="0.25"/>
  <cols>
    <col min="1" max="1" width="19.7109375" customWidth="1"/>
    <col min="3" max="3" width="18.7109375" customWidth="1"/>
  </cols>
  <sheetData>
    <row r="1" spans="1:11" x14ac:dyDescent="0.25">
      <c r="A1" t="s">
        <v>57</v>
      </c>
    </row>
    <row r="2" spans="1:11" x14ac:dyDescent="0.25">
      <c r="F2" s="5"/>
      <c r="G2" s="5"/>
    </row>
    <row r="3" spans="1:11" x14ac:dyDescent="0.25">
      <c r="C3" s="5"/>
      <c r="D3" s="5" t="s">
        <v>38</v>
      </c>
      <c r="E3" s="5"/>
      <c r="I3" s="5" t="s">
        <v>39</v>
      </c>
      <c r="J3" s="5"/>
    </row>
    <row r="5" spans="1:11" ht="15.75" x14ac:dyDescent="0.25">
      <c r="D5" s="6" t="s">
        <v>20</v>
      </c>
      <c r="I5" s="6" t="s">
        <v>20</v>
      </c>
    </row>
    <row r="6" spans="1:11" x14ac:dyDescent="0.25">
      <c r="D6" s="7" t="s">
        <v>21</v>
      </c>
      <c r="E6" s="7" t="s">
        <v>22</v>
      </c>
      <c r="F6" s="7" t="s">
        <v>23</v>
      </c>
      <c r="I6" s="7" t="s">
        <v>21</v>
      </c>
      <c r="J6" s="7" t="s">
        <v>22</v>
      </c>
      <c r="K6" s="7" t="s">
        <v>23</v>
      </c>
    </row>
    <row r="7" spans="1:11" x14ac:dyDescent="0.25">
      <c r="D7" s="7" t="s">
        <v>24</v>
      </c>
      <c r="E7" s="8">
        <v>500</v>
      </c>
      <c r="F7" s="8">
        <v>0</v>
      </c>
      <c r="I7" s="7" t="s">
        <v>24</v>
      </c>
      <c r="J7" s="8">
        <v>150</v>
      </c>
      <c r="K7" s="8">
        <v>0</v>
      </c>
    </row>
    <row r="8" spans="1:11" x14ac:dyDescent="0.25">
      <c r="D8" s="7" t="s">
        <v>25</v>
      </c>
      <c r="E8" s="8">
        <v>400</v>
      </c>
      <c r="F8" s="8">
        <v>0</v>
      </c>
      <c r="I8" s="7" t="s">
        <v>25</v>
      </c>
      <c r="J8" s="8">
        <v>105</v>
      </c>
      <c r="K8" s="8">
        <v>0</v>
      </c>
    </row>
    <row r="9" spans="1:11" x14ac:dyDescent="0.25">
      <c r="D9" s="7" t="s">
        <v>26</v>
      </c>
      <c r="E9" s="8">
        <v>1400</v>
      </c>
      <c r="F9" s="8">
        <v>1400</v>
      </c>
      <c r="I9" s="7" t="s">
        <v>26</v>
      </c>
      <c r="J9" s="8">
        <v>450</v>
      </c>
      <c r="K9" s="8">
        <v>450</v>
      </c>
    </row>
    <row r="10" spans="1:11" x14ac:dyDescent="0.25">
      <c r="D10" s="7" t="s">
        <v>27</v>
      </c>
      <c r="E10" s="8">
        <v>1400</v>
      </c>
      <c r="F10" s="8">
        <v>1400</v>
      </c>
      <c r="I10" s="7" t="s">
        <v>27</v>
      </c>
      <c r="J10" s="8">
        <v>450</v>
      </c>
      <c r="K10" s="8">
        <v>450</v>
      </c>
    </row>
    <row r="11" spans="1:11" x14ac:dyDescent="0.25">
      <c r="D11" s="7" t="s">
        <v>28</v>
      </c>
      <c r="E11" s="8">
        <v>1400</v>
      </c>
      <c r="F11" s="8">
        <v>1400</v>
      </c>
      <c r="I11" s="7" t="s">
        <v>28</v>
      </c>
      <c r="J11" s="8">
        <v>450</v>
      </c>
      <c r="K11" s="8">
        <v>450</v>
      </c>
    </row>
    <row r="12" spans="1:11" x14ac:dyDescent="0.25">
      <c r="D12" s="7" t="s">
        <v>29</v>
      </c>
      <c r="E12" s="8">
        <v>1400</v>
      </c>
      <c r="F12" s="8">
        <v>1400</v>
      </c>
      <c r="I12" s="7" t="s">
        <v>29</v>
      </c>
      <c r="J12" s="8">
        <v>450</v>
      </c>
      <c r="K12" s="8">
        <v>450</v>
      </c>
    </row>
    <row r="13" spans="1:11" x14ac:dyDescent="0.25">
      <c r="D13" s="7" t="s">
        <v>30</v>
      </c>
      <c r="E13" s="8">
        <v>1400</v>
      </c>
      <c r="F13" s="8">
        <v>1400</v>
      </c>
      <c r="I13" s="7" t="s">
        <v>30</v>
      </c>
      <c r="J13" s="8">
        <v>450</v>
      </c>
      <c r="K13" s="8">
        <v>450</v>
      </c>
    </row>
    <row r="14" spans="1:11" x14ac:dyDescent="0.25">
      <c r="D14" s="7" t="s">
        <v>31</v>
      </c>
      <c r="E14" s="8">
        <v>1400</v>
      </c>
      <c r="F14" s="8">
        <v>1400</v>
      </c>
      <c r="I14" s="7" t="s">
        <v>31</v>
      </c>
      <c r="J14" s="8">
        <v>450</v>
      </c>
      <c r="K14" s="8">
        <v>450</v>
      </c>
    </row>
    <row r="15" spans="1:11" x14ac:dyDescent="0.25">
      <c r="D15" s="7" t="s">
        <v>32</v>
      </c>
      <c r="E15" s="8">
        <v>1400</v>
      </c>
      <c r="F15" s="8">
        <v>1400</v>
      </c>
      <c r="I15" s="7" t="s">
        <v>32</v>
      </c>
      <c r="J15" s="8">
        <v>450</v>
      </c>
      <c r="K15" s="8">
        <v>450</v>
      </c>
    </row>
    <row r="16" spans="1:11" x14ac:dyDescent="0.25">
      <c r="D16" s="7" t="s">
        <v>33</v>
      </c>
      <c r="E16" s="8">
        <v>1400</v>
      </c>
      <c r="F16" s="8">
        <v>0</v>
      </c>
      <c r="I16" s="7" t="s">
        <v>33</v>
      </c>
      <c r="J16" s="8">
        <v>368</v>
      </c>
      <c r="K16" s="8">
        <v>0</v>
      </c>
    </row>
    <row r="17" spans="1:12" x14ac:dyDescent="0.25">
      <c r="D17" s="7" t="s">
        <v>34</v>
      </c>
      <c r="E17" s="8">
        <v>1100</v>
      </c>
      <c r="F17" s="8">
        <v>0</v>
      </c>
      <c r="I17" s="7" t="s">
        <v>34</v>
      </c>
      <c r="J17" s="8">
        <v>286</v>
      </c>
      <c r="K17" s="8">
        <v>0</v>
      </c>
    </row>
    <row r="18" spans="1:12" x14ac:dyDescent="0.25">
      <c r="D18" s="7" t="s">
        <v>35</v>
      </c>
      <c r="E18" s="8">
        <v>800</v>
      </c>
      <c r="F18" s="8">
        <v>0</v>
      </c>
      <c r="I18" s="7" t="s">
        <v>35</v>
      </c>
      <c r="J18" s="8">
        <v>204</v>
      </c>
      <c r="K18" s="8">
        <v>0</v>
      </c>
    </row>
    <row r="19" spans="1:12" x14ac:dyDescent="0.25">
      <c r="D19" s="7" t="s">
        <v>36</v>
      </c>
      <c r="E19" s="8">
        <v>500</v>
      </c>
      <c r="F19" s="8">
        <v>0</v>
      </c>
      <c r="I19" s="7" t="s">
        <v>36</v>
      </c>
      <c r="J19" s="8">
        <v>122</v>
      </c>
      <c r="K19" s="8">
        <v>0</v>
      </c>
    </row>
    <row r="20" spans="1:12" x14ac:dyDescent="0.25">
      <c r="D20" s="9" t="s">
        <v>37</v>
      </c>
      <c r="E20" s="8">
        <f>AVERAGE(E7:E19)</f>
        <v>1115.3846153846155</v>
      </c>
      <c r="F20" s="8">
        <f>SUM(F8:F19)</f>
        <v>9800</v>
      </c>
      <c r="G20" s="5" t="s">
        <v>58</v>
      </c>
      <c r="I20" s="9" t="s">
        <v>37</v>
      </c>
      <c r="J20" s="8">
        <f>AVERAGE(J7:J19)</f>
        <v>337.30769230769232</v>
      </c>
      <c r="K20" s="8">
        <f>SUM(K8:K19)</f>
        <v>3150</v>
      </c>
      <c r="L20" s="5" t="s">
        <v>58</v>
      </c>
    </row>
    <row r="22" spans="1:12" x14ac:dyDescent="0.25">
      <c r="A22" s="10" t="s">
        <v>52</v>
      </c>
      <c r="B22" s="10">
        <v>3452</v>
      </c>
      <c r="C22" s="10" t="s">
        <v>53</v>
      </c>
      <c r="D22" t="s">
        <v>55</v>
      </c>
      <c r="I22" t="s">
        <v>56</v>
      </c>
    </row>
    <row r="23" spans="1:12" x14ac:dyDescent="0.25">
      <c r="B23" s="10">
        <v>940</v>
      </c>
      <c r="C23" s="10" t="s">
        <v>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5"/>
  <sheetViews>
    <sheetView tabSelected="1" workbookViewId="0">
      <selection activeCell="N19" sqref="N19"/>
    </sheetView>
  </sheetViews>
  <sheetFormatPr baseColWidth="10" defaultRowHeight="15" x14ac:dyDescent="0.25"/>
  <sheetData>
    <row r="2" spans="2:17" x14ac:dyDescent="0.25">
      <c r="B2" t="s">
        <v>59</v>
      </c>
      <c r="I2" t="s">
        <v>69</v>
      </c>
      <c r="N2" t="s">
        <v>71</v>
      </c>
    </row>
    <row r="5" spans="2:17" x14ac:dyDescent="0.25">
      <c r="B5" t="s">
        <v>60</v>
      </c>
      <c r="I5" t="s">
        <v>70</v>
      </c>
      <c r="N5" t="s">
        <v>72</v>
      </c>
      <c r="Q5">
        <v>6130</v>
      </c>
    </row>
    <row r="7" spans="2:17" x14ac:dyDescent="0.25">
      <c r="B7" t="s">
        <v>61</v>
      </c>
      <c r="E7" t="s">
        <v>63</v>
      </c>
      <c r="F7">
        <f xml:space="preserve"> 1200</f>
        <v>1200</v>
      </c>
      <c r="N7" t="s">
        <v>73</v>
      </c>
      <c r="Q7">
        <v>111.2</v>
      </c>
    </row>
    <row r="9" spans="2:17" x14ac:dyDescent="0.25">
      <c r="B9" t="s">
        <v>62</v>
      </c>
      <c r="E9" t="s">
        <v>67</v>
      </c>
      <c r="F9">
        <v>4930</v>
      </c>
      <c r="N9" t="s">
        <v>74</v>
      </c>
      <c r="Q9" s="20">
        <f>SUM(Q5:Q7)</f>
        <v>6241.2</v>
      </c>
    </row>
    <row r="11" spans="2:17" x14ac:dyDescent="0.25">
      <c r="B11" t="s">
        <v>65</v>
      </c>
      <c r="F11" s="18">
        <f>SUM(F7:F9)</f>
        <v>6130</v>
      </c>
    </row>
    <row r="13" spans="2:17" x14ac:dyDescent="0.25">
      <c r="B13" t="s">
        <v>64</v>
      </c>
      <c r="F13" s="18">
        <v>10000</v>
      </c>
    </row>
    <row r="15" spans="2:17" x14ac:dyDescent="0.25">
      <c r="B15" t="s">
        <v>66</v>
      </c>
      <c r="F15" s="19">
        <v>3870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Ev de prod</vt:lpstr>
      <vt:lpstr>Stock</vt:lpstr>
      <vt:lpstr>Ventas</vt:lpstr>
      <vt:lpstr>Stock Prom MT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Chino</dc:creator>
  <cp:lastModifiedBy>David MORIANO</cp:lastModifiedBy>
  <dcterms:created xsi:type="dcterms:W3CDTF">2017-06-29T21:35:08Z</dcterms:created>
  <dcterms:modified xsi:type="dcterms:W3CDTF">2017-08-02T16:01:36Z</dcterms:modified>
</cp:coreProperties>
</file>